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ＯＰＥＮ" sheetId="1" r:id="rId1"/>
    <sheet name="WOMEN" sheetId="2" r:id="rId2"/>
  </sheets>
  <definedNames>
    <definedName name="_xlnm.Print_Area" localSheetId="0">'ＯＰＥＮ'!$A$1:$AD$10</definedName>
    <definedName name="_xlnm.Print_Area" localSheetId="1">'WOMEN'!$A$1:$AA$9</definedName>
  </definedNames>
  <calcPr fullCalcOnLoad="1"/>
</workbook>
</file>

<file path=xl/sharedStrings.xml><?xml version="1.0" encoding="utf-8"?>
<sst xmlns="http://schemas.openxmlformats.org/spreadsheetml/2006/main" count="33" uniqueCount="23">
  <si>
    <t>壱</t>
  </si>
  <si>
    <t>勝</t>
  </si>
  <si>
    <t>敗</t>
  </si>
  <si>
    <t>分</t>
  </si>
  <si>
    <t>得</t>
  </si>
  <si>
    <t>失</t>
  </si>
  <si>
    <t>差</t>
  </si>
  <si>
    <t>勝ち点</t>
  </si>
  <si>
    <t>順位</t>
  </si>
  <si>
    <t>大阪体育大学BOUHSEARS</t>
  </si>
  <si>
    <t>ウイメン　　　　　　日本代表</t>
  </si>
  <si>
    <t>ＯＰＥＮ</t>
  </si>
  <si>
    <t>オープン　　　　　　　　　　　日本代表</t>
  </si>
  <si>
    <t>マスター　　　　　　　　日本代表</t>
  </si>
  <si>
    <t>早稲田大学　　　ＳＯＮＩＣＳ</t>
  </si>
  <si>
    <t>上智大学　　　　ＦＲＥＡＫＳ</t>
  </si>
  <si>
    <t>ＬＯＱＵＩＴＯＳ</t>
  </si>
  <si>
    <t>信州大学　　　　ＬＯＯＳＥ</t>
  </si>
  <si>
    <t>WOMEN</t>
  </si>
  <si>
    <t>ＨＵＣＫ</t>
  </si>
  <si>
    <t>ＭＵＤ</t>
  </si>
  <si>
    <t>BOMBERS</t>
  </si>
  <si>
    <t>◇◆２０１２ Club Jr. Invitational・最終結果◆◇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</si>
</sst>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0;[Red]\-#,##0.00000"/>
    <numFmt numFmtId="177" formatCode="#,##0.00&quot; $&quot;;\-#,##0.00&quot; $&quot;"/>
  </numFmts>
  <fonts count="5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ゴシック"/>
      <family val="3"/>
    </font>
    <font>
      <sz val="10"/>
      <name val="Arial"/>
      <family val="2"/>
    </font>
    <font>
      <u val="single"/>
      <sz val="8.25"/>
      <color indexed="12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2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6"/>
      <color indexed="8"/>
      <name val="ＭＳ Ｐゴシック"/>
      <family val="3"/>
    </font>
    <font>
      <sz val="18"/>
      <color indexed="8"/>
      <name val="ＭＳ Ｐゴシック"/>
      <family val="3"/>
    </font>
    <font>
      <sz val="2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6"/>
      <color theme="1"/>
      <name val="ＭＳ Ｐゴシック"/>
      <family val="3"/>
    </font>
    <font>
      <sz val="11"/>
      <color theme="1"/>
      <name val="ＭＳ Ｐゴシック"/>
      <family val="3"/>
    </font>
    <font>
      <b/>
      <sz val="14"/>
      <color theme="1"/>
      <name val="ＭＳ Ｐゴシック"/>
      <family val="3"/>
    </font>
    <font>
      <sz val="14"/>
      <color theme="1"/>
      <name val="ＭＳ Ｐゴシック"/>
      <family val="3"/>
    </font>
    <font>
      <sz val="10"/>
      <color theme="1"/>
      <name val="ＭＳ Ｐゴシック"/>
      <family val="3"/>
    </font>
    <font>
      <sz val="18"/>
      <color theme="1"/>
      <name val="ＭＳ Ｐゴシック"/>
      <family val="3"/>
    </font>
    <font>
      <sz val="20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 style="thin"/>
      <bottom style="medium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thin"/>
      <bottom style="medium"/>
    </border>
    <border>
      <left style="double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hair"/>
      <top style="thin"/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double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6" fontId="3" fillId="0" borderId="0" applyFill="0" applyBorder="0" applyAlignment="0">
      <protection/>
    </xf>
    <xf numFmtId="38" fontId="4" fillId="20" borderId="0" applyNumberFormat="0" applyBorder="0" applyAlignment="0" applyProtection="0"/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10" fontId="4" fillId="21" borderId="3" applyNumberFormat="0" applyBorder="0" applyAlignment="0" applyProtection="0"/>
    <xf numFmtId="1" fontId="6" fillId="0" borderId="0" applyProtection="0">
      <alignment/>
    </xf>
    <xf numFmtId="177" fontId="3" fillId="0" borderId="0">
      <alignment/>
      <protection/>
    </xf>
    <xf numFmtId="0" fontId="7" fillId="0" borderId="0">
      <alignment/>
      <protection/>
    </xf>
    <xf numFmtId="10" fontId="7" fillId="0" borderId="0" applyFon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8" borderId="4" applyNumberFormat="0" applyAlignment="0" applyProtection="0"/>
    <xf numFmtId="0" fontId="36" fillId="29" borderId="0" applyNumberFormat="0" applyBorder="0" applyAlignment="0" applyProtection="0"/>
    <xf numFmtId="9" fontId="1" fillId="0" borderId="0" applyFont="0" applyFill="0" applyBorder="0" applyAlignment="0" applyProtection="0"/>
    <xf numFmtId="0" fontId="1" fillId="30" borderId="5" applyNumberFormat="0" applyFon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9" fillId="32" borderId="7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45" fillId="32" borderId="12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3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8" fillId="3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vertical="center"/>
    </xf>
    <xf numFmtId="0" fontId="9" fillId="0" borderId="13" xfId="0" applyNumberFormat="1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textRotation="255" wrapText="1"/>
    </xf>
    <xf numFmtId="0" fontId="11" fillId="0" borderId="15" xfId="0" applyNumberFormat="1" applyFont="1" applyFill="1" applyBorder="1" applyAlignment="1">
      <alignment horizontal="center" vertical="center" wrapText="1"/>
    </xf>
    <xf numFmtId="0" fontId="11" fillId="0" borderId="16" xfId="0" applyNumberFormat="1" applyFont="1" applyFill="1" applyBorder="1" applyAlignment="1">
      <alignment horizontal="center" vertical="center" wrapText="1"/>
    </xf>
    <xf numFmtId="0" fontId="11" fillId="0" borderId="17" xfId="0" applyNumberFormat="1" applyFont="1" applyFill="1" applyBorder="1" applyAlignment="1">
      <alignment horizontal="center" vertical="center" wrapText="1"/>
    </xf>
    <xf numFmtId="0" fontId="11" fillId="0" borderId="18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22" xfId="0" applyNumberFormat="1" applyFont="1" applyFill="1" applyBorder="1" applyAlignment="1">
      <alignment horizontal="center" vertical="center" wrapText="1"/>
    </xf>
    <xf numFmtId="0" fontId="11" fillId="0" borderId="23" xfId="0" applyNumberFormat="1" applyFont="1" applyFill="1" applyBorder="1" applyAlignment="1">
      <alignment horizontal="center" vertical="center" wrapText="1"/>
    </xf>
    <xf numFmtId="0" fontId="11" fillId="0" borderId="14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vertical="center"/>
    </xf>
    <xf numFmtId="0" fontId="51" fillId="0" borderId="13" xfId="0" applyNumberFormat="1" applyFont="1" applyFill="1" applyBorder="1" applyAlignment="1">
      <alignment horizontal="center" vertical="center"/>
    </xf>
    <xf numFmtId="0" fontId="52" fillId="0" borderId="22" xfId="0" applyNumberFormat="1" applyFont="1" applyFill="1" applyBorder="1" applyAlignment="1">
      <alignment horizontal="center" vertical="center" wrapText="1"/>
    </xf>
    <xf numFmtId="0" fontId="52" fillId="0" borderId="23" xfId="0" applyNumberFormat="1" applyFont="1" applyFill="1" applyBorder="1" applyAlignment="1">
      <alignment horizontal="center" vertical="center" wrapText="1"/>
    </xf>
    <xf numFmtId="0" fontId="52" fillId="0" borderId="14" xfId="0" applyNumberFormat="1" applyFont="1" applyFill="1" applyBorder="1" applyAlignment="1">
      <alignment horizontal="center" vertical="center" wrapText="1"/>
    </xf>
    <xf numFmtId="0" fontId="50" fillId="0" borderId="19" xfId="0" applyNumberFormat="1" applyFont="1" applyFill="1" applyBorder="1" applyAlignment="1">
      <alignment horizontal="center" vertical="center"/>
    </xf>
    <xf numFmtId="0" fontId="50" fillId="0" borderId="20" xfId="0" applyNumberFormat="1" applyFont="1" applyFill="1" applyBorder="1" applyAlignment="1">
      <alignment horizontal="center" vertical="center"/>
    </xf>
    <xf numFmtId="0" fontId="53" fillId="0" borderId="14" xfId="0" applyFont="1" applyBorder="1" applyAlignment="1">
      <alignment horizontal="center" vertical="center" textRotation="255" wrapText="1"/>
    </xf>
    <xf numFmtId="0" fontId="50" fillId="0" borderId="21" xfId="0" applyNumberFormat="1" applyFont="1" applyFill="1" applyBorder="1" applyAlignment="1">
      <alignment horizontal="center" vertical="center"/>
    </xf>
    <xf numFmtId="0" fontId="52" fillId="0" borderId="15" xfId="0" applyNumberFormat="1" applyFont="1" applyFill="1" applyBorder="1" applyAlignment="1">
      <alignment horizontal="center" vertical="center" wrapText="1"/>
    </xf>
    <xf numFmtId="0" fontId="52" fillId="0" borderId="16" xfId="0" applyNumberFormat="1" applyFont="1" applyFill="1" applyBorder="1" applyAlignment="1">
      <alignment horizontal="center" vertical="center" wrapText="1"/>
    </xf>
    <xf numFmtId="0" fontId="52" fillId="0" borderId="17" xfId="0" applyNumberFormat="1" applyFont="1" applyFill="1" applyBorder="1" applyAlignment="1">
      <alignment horizontal="center" vertical="center" wrapText="1"/>
    </xf>
    <xf numFmtId="0" fontId="52" fillId="0" borderId="18" xfId="0" applyNumberFormat="1" applyFont="1" applyFill="1" applyBorder="1" applyAlignment="1">
      <alignment horizontal="center" vertical="center" wrapText="1"/>
    </xf>
    <xf numFmtId="0" fontId="52" fillId="0" borderId="24" xfId="0" applyNumberFormat="1" applyFont="1" applyFill="1" applyBorder="1" applyAlignment="1">
      <alignment horizontal="center" vertical="center"/>
    </xf>
    <xf numFmtId="0" fontId="54" fillId="0" borderId="25" xfId="0" applyNumberFormat="1" applyFont="1" applyFill="1" applyBorder="1" applyAlignment="1">
      <alignment horizontal="center" vertical="center"/>
    </xf>
    <xf numFmtId="0" fontId="54" fillId="0" borderId="26" xfId="0" applyNumberFormat="1" applyFont="1" applyFill="1" applyBorder="1" applyAlignment="1">
      <alignment horizontal="center" vertical="center"/>
    </xf>
    <xf numFmtId="0" fontId="54" fillId="0" borderId="27" xfId="0" applyNumberFormat="1" applyFont="1" applyFill="1" applyBorder="1" applyAlignment="1">
      <alignment horizontal="center" vertical="center"/>
    </xf>
    <xf numFmtId="0" fontId="54" fillId="0" borderId="28" xfId="0" applyNumberFormat="1" applyFont="1" applyFill="1" applyBorder="1" applyAlignment="1">
      <alignment horizontal="center" vertical="center"/>
    </xf>
    <xf numFmtId="0" fontId="54" fillId="0" borderId="2" xfId="0" applyFont="1" applyFill="1" applyBorder="1" applyAlignment="1">
      <alignment horizontal="center" vertical="center"/>
    </xf>
    <xf numFmtId="0" fontId="54" fillId="0" borderId="29" xfId="0" applyNumberFormat="1" applyFont="1" applyFill="1" applyBorder="1" applyAlignment="1">
      <alignment horizontal="center" vertical="center"/>
    </xf>
    <xf numFmtId="0" fontId="54" fillId="35" borderId="30" xfId="0" applyNumberFormat="1" applyFont="1" applyFill="1" applyBorder="1" applyAlignment="1">
      <alignment horizontal="center" vertical="center"/>
    </xf>
    <xf numFmtId="0" fontId="54" fillId="0" borderId="31" xfId="0" applyFont="1" applyFill="1" applyBorder="1" applyAlignment="1">
      <alignment horizontal="center" vertical="center"/>
    </xf>
    <xf numFmtId="0" fontId="54" fillId="0" borderId="32" xfId="0" applyNumberFormat="1" applyFont="1" applyFill="1" applyBorder="1" applyAlignment="1">
      <alignment horizontal="center" vertical="center"/>
    </xf>
    <xf numFmtId="0" fontId="54" fillId="0" borderId="33" xfId="0" applyNumberFormat="1" applyFont="1" applyFill="1" applyBorder="1" applyAlignment="1">
      <alignment horizontal="center" vertical="center"/>
    </xf>
    <xf numFmtId="0" fontId="54" fillId="0" borderId="34" xfId="0" applyNumberFormat="1" applyFont="1" applyFill="1" applyBorder="1" applyAlignment="1">
      <alignment horizontal="center" vertical="center"/>
    </xf>
    <xf numFmtId="0" fontId="54" fillId="35" borderId="35" xfId="0" applyNumberFormat="1" applyFont="1" applyFill="1" applyBorder="1" applyAlignment="1">
      <alignment horizontal="center" vertical="center"/>
    </xf>
    <xf numFmtId="0" fontId="54" fillId="35" borderId="36" xfId="0" applyNumberFormat="1" applyFont="1" applyFill="1" applyBorder="1" applyAlignment="1">
      <alignment horizontal="center" vertical="center"/>
    </xf>
    <xf numFmtId="0" fontId="54" fillId="0" borderId="36" xfId="0" applyNumberFormat="1" applyFont="1" applyFill="1" applyBorder="1" applyAlignment="1">
      <alignment horizontal="center" vertical="center"/>
    </xf>
    <xf numFmtId="0" fontId="54" fillId="0" borderId="30" xfId="0" applyFont="1" applyBorder="1" applyAlignment="1">
      <alignment horizontal="center" vertical="center"/>
    </xf>
    <xf numFmtId="0" fontId="54" fillId="0" borderId="37" xfId="0" applyNumberFormat="1" applyFont="1" applyFill="1" applyBorder="1" applyAlignment="1">
      <alignment horizontal="center" vertical="center"/>
    </xf>
    <xf numFmtId="0" fontId="54" fillId="0" borderId="26" xfId="0" applyFont="1" applyFill="1" applyBorder="1" applyAlignment="1">
      <alignment horizontal="center" vertical="center"/>
    </xf>
    <xf numFmtId="0" fontId="54" fillId="0" borderId="38" xfId="0" applyNumberFormat="1" applyFont="1" applyFill="1" applyBorder="1" applyAlignment="1">
      <alignment horizontal="center" vertical="center"/>
    </xf>
    <xf numFmtId="0" fontId="54" fillId="0" borderId="39" xfId="0" applyNumberFormat="1" applyFont="1" applyFill="1" applyBorder="1" applyAlignment="1">
      <alignment horizontal="center" vertical="center"/>
    </xf>
    <xf numFmtId="0" fontId="54" fillId="0" borderId="40" xfId="0" applyNumberFormat="1" applyFont="1" applyFill="1" applyBorder="1" applyAlignment="1">
      <alignment horizontal="center" vertical="center"/>
    </xf>
    <xf numFmtId="0" fontId="54" fillId="0" borderId="41" xfId="0" applyFont="1" applyFill="1" applyBorder="1" applyAlignment="1">
      <alignment horizontal="center" vertical="center"/>
    </xf>
    <xf numFmtId="0" fontId="54" fillId="35" borderId="42" xfId="0" applyNumberFormat="1" applyFont="1" applyFill="1" applyBorder="1" applyAlignment="1">
      <alignment horizontal="center" vertical="center"/>
    </xf>
    <xf numFmtId="0" fontId="54" fillId="0" borderId="43" xfId="0" applyNumberFormat="1" applyFont="1" applyFill="1" applyBorder="1" applyAlignment="1">
      <alignment horizontal="center" vertical="center"/>
    </xf>
    <xf numFmtId="0" fontId="54" fillId="0" borderId="44" xfId="0" applyNumberFormat="1" applyFont="1" applyFill="1" applyBorder="1" applyAlignment="1">
      <alignment horizontal="center" vertical="center"/>
    </xf>
    <xf numFmtId="0" fontId="54" fillId="0" borderId="2" xfId="0" applyNumberFormat="1" applyFont="1" applyFill="1" applyBorder="1" applyAlignment="1">
      <alignment horizontal="center" vertical="center"/>
    </xf>
    <xf numFmtId="0" fontId="54" fillId="0" borderId="42" xfId="0" applyNumberFormat="1" applyFont="1" applyFill="1" applyBorder="1" applyAlignment="1">
      <alignment horizontal="center" vertical="center"/>
    </xf>
    <xf numFmtId="0" fontId="54" fillId="0" borderId="45" xfId="0" applyNumberFormat="1" applyFont="1" applyFill="1" applyBorder="1" applyAlignment="1">
      <alignment horizontal="center" vertical="center"/>
    </xf>
    <xf numFmtId="0" fontId="54" fillId="0" borderId="46" xfId="0" applyFont="1" applyFill="1" applyBorder="1" applyAlignment="1">
      <alignment horizontal="center" vertical="center"/>
    </xf>
    <xf numFmtId="0" fontId="54" fillId="0" borderId="3" xfId="0" applyFont="1" applyBorder="1" applyAlignment="1">
      <alignment horizontal="center" vertical="center"/>
    </xf>
    <xf numFmtId="0" fontId="54" fillId="0" borderId="47" xfId="0" applyNumberFormat="1" applyFont="1" applyFill="1" applyBorder="1" applyAlignment="1">
      <alignment horizontal="center" vertical="center"/>
    </xf>
    <xf numFmtId="0" fontId="54" fillId="0" borderId="48" xfId="0" applyFont="1" applyFill="1" applyBorder="1" applyAlignment="1">
      <alignment horizontal="center" vertical="center"/>
    </xf>
    <xf numFmtId="0" fontId="54" fillId="0" borderId="49" xfId="0" applyNumberFormat="1" applyFont="1" applyFill="1" applyBorder="1" applyAlignment="1">
      <alignment horizontal="center" vertical="center"/>
    </xf>
    <xf numFmtId="0" fontId="54" fillId="0" borderId="50" xfId="0" applyNumberFormat="1" applyFont="1" applyFill="1" applyBorder="1" applyAlignment="1">
      <alignment horizontal="center" vertical="center"/>
    </xf>
    <xf numFmtId="0" fontId="54" fillId="0" borderId="51" xfId="0" applyNumberFormat="1" applyFont="1" applyFill="1" applyBorder="1" applyAlignment="1">
      <alignment horizontal="center" vertical="center"/>
    </xf>
    <xf numFmtId="0" fontId="54" fillId="0" borderId="52" xfId="0" applyNumberFormat="1" applyFont="1" applyFill="1" applyBorder="1" applyAlignment="1">
      <alignment horizontal="center" vertical="center"/>
    </xf>
    <xf numFmtId="0" fontId="54" fillId="0" borderId="53" xfId="0" applyNumberFormat="1" applyFont="1" applyFill="1" applyBorder="1" applyAlignment="1">
      <alignment horizontal="center" vertical="center"/>
    </xf>
    <xf numFmtId="0" fontId="54" fillId="35" borderId="54" xfId="0" applyNumberFormat="1" applyFont="1" applyFill="1" applyBorder="1" applyAlignment="1">
      <alignment horizontal="center" vertical="center"/>
    </xf>
    <xf numFmtId="0" fontId="54" fillId="35" borderId="24" xfId="0" applyNumberFormat="1" applyFont="1" applyFill="1" applyBorder="1" applyAlignment="1">
      <alignment horizontal="center" vertical="center"/>
    </xf>
    <xf numFmtId="0" fontId="54" fillId="0" borderId="24" xfId="0" applyNumberFormat="1" applyFont="1" applyFill="1" applyBorder="1" applyAlignment="1">
      <alignment horizontal="center" vertical="center"/>
    </xf>
    <xf numFmtId="0" fontId="54" fillId="0" borderId="24" xfId="0" applyFont="1" applyBorder="1" applyAlignment="1">
      <alignment horizontal="center" vertical="center"/>
    </xf>
    <xf numFmtId="0" fontId="54" fillId="0" borderId="55" xfId="0" applyNumberFormat="1" applyFont="1" applyFill="1" applyBorder="1" applyAlignment="1">
      <alignment horizontal="center" vertical="center"/>
    </xf>
    <xf numFmtId="0" fontId="55" fillId="0" borderId="25" xfId="0" applyNumberFormat="1" applyFont="1" applyFill="1" applyBorder="1" applyAlignment="1">
      <alignment horizontal="center" vertical="center"/>
    </xf>
    <xf numFmtId="0" fontId="55" fillId="0" borderId="26" xfId="0" applyNumberFormat="1" applyFont="1" applyFill="1" applyBorder="1" applyAlignment="1">
      <alignment horizontal="center" vertical="center"/>
    </xf>
    <xf numFmtId="0" fontId="55" fillId="0" borderId="27" xfId="0" applyNumberFormat="1" applyFont="1" applyFill="1" applyBorder="1" applyAlignment="1">
      <alignment horizontal="center" vertical="center"/>
    </xf>
    <xf numFmtId="0" fontId="55" fillId="0" borderId="28" xfId="0" applyNumberFormat="1" applyFont="1" applyFill="1" applyBorder="1" applyAlignment="1">
      <alignment horizontal="center" vertical="center"/>
    </xf>
    <xf numFmtId="0" fontId="55" fillId="0" borderId="2" xfId="0" applyFont="1" applyFill="1" applyBorder="1" applyAlignment="1">
      <alignment horizontal="center" vertical="center"/>
    </xf>
    <xf numFmtId="0" fontId="55" fillId="0" borderId="29" xfId="0" applyNumberFormat="1" applyFont="1" applyFill="1" applyBorder="1" applyAlignment="1">
      <alignment horizontal="center" vertical="center"/>
    </xf>
    <xf numFmtId="0" fontId="55" fillId="35" borderId="30" xfId="0" applyNumberFormat="1" applyFont="1" applyFill="1" applyBorder="1" applyAlignment="1">
      <alignment horizontal="center" vertical="center"/>
    </xf>
    <xf numFmtId="0" fontId="55" fillId="0" borderId="31" xfId="0" applyFont="1" applyFill="1" applyBorder="1" applyAlignment="1">
      <alignment horizontal="center" vertical="center"/>
    </xf>
    <xf numFmtId="0" fontId="55" fillId="0" borderId="32" xfId="0" applyNumberFormat="1" applyFont="1" applyFill="1" applyBorder="1" applyAlignment="1">
      <alignment horizontal="center" vertical="center"/>
    </xf>
    <xf numFmtId="0" fontId="55" fillId="0" borderId="33" xfId="0" applyNumberFormat="1" applyFont="1" applyFill="1" applyBorder="1" applyAlignment="1">
      <alignment horizontal="center" vertical="center"/>
    </xf>
    <xf numFmtId="0" fontId="55" fillId="0" borderId="34" xfId="0" applyNumberFormat="1" applyFont="1" applyFill="1" applyBorder="1" applyAlignment="1">
      <alignment horizontal="center" vertical="center"/>
    </xf>
    <xf numFmtId="0" fontId="55" fillId="35" borderId="35" xfId="0" applyNumberFormat="1" applyFont="1" applyFill="1" applyBorder="1" applyAlignment="1">
      <alignment horizontal="center" vertical="center"/>
    </xf>
    <xf numFmtId="0" fontId="55" fillId="35" borderId="36" xfId="0" applyNumberFormat="1" applyFont="1" applyFill="1" applyBorder="1" applyAlignment="1">
      <alignment horizontal="center" vertical="center"/>
    </xf>
    <xf numFmtId="0" fontId="55" fillId="0" borderId="36" xfId="0" applyNumberFormat="1" applyFont="1" applyFill="1" applyBorder="1" applyAlignment="1">
      <alignment horizontal="center" vertical="center"/>
    </xf>
    <xf numFmtId="0" fontId="55" fillId="0" borderId="30" xfId="0" applyFont="1" applyBorder="1" applyAlignment="1">
      <alignment horizontal="center" vertical="center"/>
    </xf>
    <xf numFmtId="0" fontId="55" fillId="0" borderId="37" xfId="0" applyNumberFormat="1" applyFont="1" applyFill="1" applyBorder="1" applyAlignment="1">
      <alignment horizontal="center" vertical="center"/>
    </xf>
    <xf numFmtId="0" fontId="55" fillId="0" borderId="26" xfId="0" applyFont="1" applyFill="1" applyBorder="1" applyAlignment="1">
      <alignment horizontal="center" vertical="center"/>
    </xf>
    <xf numFmtId="0" fontId="55" fillId="0" borderId="38" xfId="0" applyNumberFormat="1" applyFont="1" applyFill="1" applyBorder="1" applyAlignment="1">
      <alignment horizontal="center" vertical="center"/>
    </xf>
    <xf numFmtId="0" fontId="55" fillId="0" borderId="39" xfId="0" applyNumberFormat="1" applyFont="1" applyFill="1" applyBorder="1" applyAlignment="1">
      <alignment horizontal="center" vertical="center"/>
    </xf>
    <xf numFmtId="0" fontId="55" fillId="0" borderId="41" xfId="0" applyFont="1" applyFill="1" applyBorder="1" applyAlignment="1">
      <alignment horizontal="center" vertical="center"/>
    </xf>
    <xf numFmtId="0" fontId="55" fillId="35" borderId="42" xfId="0" applyNumberFormat="1" applyFont="1" applyFill="1" applyBorder="1" applyAlignment="1">
      <alignment horizontal="center" vertical="center"/>
    </xf>
    <xf numFmtId="0" fontId="55" fillId="0" borderId="43" xfId="0" applyNumberFormat="1" applyFont="1" applyFill="1" applyBorder="1" applyAlignment="1">
      <alignment horizontal="center" vertical="center"/>
    </xf>
    <xf numFmtId="0" fontId="55" fillId="0" borderId="2" xfId="0" applyNumberFormat="1" applyFont="1" applyFill="1" applyBorder="1" applyAlignment="1">
      <alignment horizontal="center" vertical="center"/>
    </xf>
    <xf numFmtId="0" fontId="55" fillId="0" borderId="42" xfId="0" applyNumberFormat="1" applyFont="1" applyFill="1" applyBorder="1" applyAlignment="1">
      <alignment horizontal="center" vertical="center"/>
    </xf>
    <xf numFmtId="0" fontId="55" fillId="0" borderId="45" xfId="0" applyNumberFormat="1" applyFont="1" applyFill="1" applyBorder="1" applyAlignment="1">
      <alignment horizontal="center" vertical="center"/>
    </xf>
    <xf numFmtId="0" fontId="55" fillId="0" borderId="46" xfId="0" applyFont="1" applyFill="1" applyBorder="1" applyAlignment="1">
      <alignment horizontal="center" vertical="center"/>
    </xf>
    <xf numFmtId="0" fontId="55" fillId="0" borderId="56" xfId="0" applyNumberFormat="1" applyFont="1" applyFill="1" applyBorder="1" applyAlignment="1">
      <alignment horizontal="center" vertical="center"/>
    </xf>
    <xf numFmtId="0" fontId="55" fillId="0" borderId="47" xfId="0" applyNumberFormat="1" applyFont="1" applyFill="1" applyBorder="1" applyAlignment="1">
      <alignment horizontal="center" vertical="center"/>
    </xf>
    <xf numFmtId="0" fontId="55" fillId="0" borderId="48" xfId="0" applyFont="1" applyFill="1" applyBorder="1" applyAlignment="1">
      <alignment horizontal="center" vertical="center"/>
    </xf>
    <xf numFmtId="0" fontId="55" fillId="0" borderId="49" xfId="0" applyNumberFormat="1" applyFont="1" applyFill="1" applyBorder="1" applyAlignment="1">
      <alignment horizontal="center" vertical="center"/>
    </xf>
    <xf numFmtId="0" fontId="55" fillId="0" borderId="50" xfId="0" applyNumberFormat="1" applyFont="1" applyFill="1" applyBorder="1" applyAlignment="1">
      <alignment horizontal="center" vertical="center"/>
    </xf>
    <xf numFmtId="0" fontId="55" fillId="0" borderId="51" xfId="0" applyNumberFormat="1" applyFont="1" applyFill="1" applyBorder="1" applyAlignment="1">
      <alignment horizontal="center" vertical="center"/>
    </xf>
    <xf numFmtId="0" fontId="55" fillId="0" borderId="52" xfId="0" applyNumberFormat="1" applyFont="1" applyFill="1" applyBorder="1" applyAlignment="1">
      <alignment horizontal="center" vertical="center"/>
    </xf>
    <xf numFmtId="0" fontId="55" fillId="0" borderId="53" xfId="0" applyNumberFormat="1" applyFont="1" applyFill="1" applyBorder="1" applyAlignment="1">
      <alignment horizontal="center" vertical="center"/>
    </xf>
    <xf numFmtId="0" fontId="55" fillId="0" borderId="57" xfId="0" applyNumberFormat="1" applyFont="1" applyFill="1" applyBorder="1" applyAlignment="1">
      <alignment horizontal="center" vertical="center"/>
    </xf>
    <xf numFmtId="0" fontId="55" fillId="0" borderId="58" xfId="0" applyFont="1" applyBorder="1" applyAlignment="1">
      <alignment horizontal="center" vertical="center"/>
    </xf>
    <xf numFmtId="0" fontId="55" fillId="0" borderId="55" xfId="0" applyNumberFormat="1" applyFont="1" applyFill="1" applyBorder="1" applyAlignment="1">
      <alignment horizontal="center" vertical="center"/>
    </xf>
  </cellXfs>
  <cellStyles count="6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Grey" xfId="34"/>
    <cellStyle name="Header1" xfId="35"/>
    <cellStyle name="Header2" xfId="36"/>
    <cellStyle name="Input [yellow]" xfId="37"/>
    <cellStyle name="KWE標準" xfId="38"/>
    <cellStyle name="Normal - Style1" xfId="39"/>
    <cellStyle name="Normal_#18-Internet" xfId="40"/>
    <cellStyle name="Percent [2]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桁区切り 2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標準 2" xfId="70"/>
    <cellStyle name="標準 3" xfId="71"/>
    <cellStyle name="標準 4" xfId="72"/>
    <cellStyle name="標準 5" xfId="73"/>
    <cellStyle name="標準 6" xfId="74"/>
    <cellStyle name="標準 7" xfId="75"/>
    <cellStyle name="標準 8" xfId="76"/>
    <cellStyle name="標準 9" xfId="77"/>
    <cellStyle name="良い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22</xdr:col>
      <xdr:colOff>9525</xdr:colOff>
      <xdr:row>10</xdr:row>
      <xdr:rowOff>9525</xdr:rowOff>
    </xdr:to>
    <xdr:sp>
      <xdr:nvSpPr>
        <xdr:cNvPr id="1" name="Line 5"/>
        <xdr:cNvSpPr>
          <a:spLocks/>
        </xdr:cNvSpPr>
      </xdr:nvSpPr>
      <xdr:spPr>
        <a:xfrm>
          <a:off x="1304925" y="1704975"/>
          <a:ext cx="8591550" cy="6724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19</xdr:col>
      <xdr:colOff>9525</xdr:colOff>
      <xdr:row>9</xdr:row>
      <xdr:rowOff>9525</xdr:rowOff>
    </xdr:to>
    <xdr:sp>
      <xdr:nvSpPr>
        <xdr:cNvPr id="1" name="Line 5"/>
        <xdr:cNvSpPr>
          <a:spLocks/>
        </xdr:cNvSpPr>
      </xdr:nvSpPr>
      <xdr:spPr>
        <a:xfrm>
          <a:off x="1304925" y="1638300"/>
          <a:ext cx="7362825" cy="536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"/>
  <sheetViews>
    <sheetView tabSelected="1" view="pageBreakPreview" zoomScale="70" zoomScaleSheetLayoutView="70" zoomScalePageLayoutView="0" workbookViewId="0" topLeftCell="A1">
      <selection activeCell="AF3" sqref="AF3"/>
    </sheetView>
  </sheetViews>
  <sheetFormatPr defaultColWidth="9.00390625" defaultRowHeight="13.5"/>
  <cols>
    <col min="1" max="1" width="16.875" style="1" bestFit="1" customWidth="1"/>
    <col min="2" max="27" width="5.375" style="1" customWidth="1"/>
    <col min="28" max="28" width="7.75390625" style="1" bestFit="1" customWidth="1"/>
    <col min="29" max="30" width="5.00390625" style="1" customWidth="1"/>
    <col min="31" max="16384" width="9.00390625" style="1" customWidth="1"/>
  </cols>
  <sheetData>
    <row r="1" spans="1:30" ht="42.75" customHeight="1">
      <c r="A1" s="11" t="s">
        <v>22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</row>
    <row r="2" ht="14.25" thickBot="1"/>
    <row r="3" spans="1:30" ht="75.75" customHeight="1" thickBot="1">
      <c r="A3" s="2" t="s">
        <v>11</v>
      </c>
      <c r="B3" s="12" t="str">
        <f>A4</f>
        <v>オープン　　　　　　　　　　　日本代表</v>
      </c>
      <c r="C3" s="12"/>
      <c r="D3" s="13"/>
      <c r="E3" s="14" t="str">
        <f>A5</f>
        <v>マスター　　　　　　　　日本代表</v>
      </c>
      <c r="F3" s="12"/>
      <c r="G3" s="13"/>
      <c r="H3" s="14" t="str">
        <f>A6</f>
        <v>早稲田大学　　　ＳＯＮＩＣＳ</v>
      </c>
      <c r="I3" s="12"/>
      <c r="J3" s="13"/>
      <c r="K3" s="14" t="str">
        <f>A7</f>
        <v>上智大学　　　　ＦＲＥＡＫＳ</v>
      </c>
      <c r="L3" s="12"/>
      <c r="M3" s="13"/>
      <c r="N3" s="14" t="str">
        <f>A8</f>
        <v>大阪体育大学BOUHSEARS</v>
      </c>
      <c r="O3" s="12"/>
      <c r="P3" s="13"/>
      <c r="Q3" s="14" t="str">
        <f>A9</f>
        <v>ＬＯＱＵＩＴＯＳ</v>
      </c>
      <c r="R3" s="12"/>
      <c r="S3" s="13"/>
      <c r="T3" s="14" t="str">
        <f>A10</f>
        <v>信州大学　　　　ＬＯＯＳＥ</v>
      </c>
      <c r="U3" s="12"/>
      <c r="V3" s="12"/>
      <c r="W3" s="8" t="s">
        <v>1</v>
      </c>
      <c r="X3" s="9" t="s">
        <v>2</v>
      </c>
      <c r="Y3" s="9" t="s">
        <v>3</v>
      </c>
      <c r="Z3" s="9" t="s">
        <v>4</v>
      </c>
      <c r="AA3" s="9" t="s">
        <v>5</v>
      </c>
      <c r="AB3" s="9" t="s">
        <v>6</v>
      </c>
      <c r="AC3" s="3" t="s">
        <v>7</v>
      </c>
      <c r="AD3" s="10" t="s">
        <v>8</v>
      </c>
    </row>
    <row r="4" spans="1:30" ht="75.75" customHeight="1" thickTop="1">
      <c r="A4" s="4" t="s">
        <v>12</v>
      </c>
      <c r="B4" s="71"/>
      <c r="C4" s="72"/>
      <c r="D4" s="73"/>
      <c r="E4" s="74">
        <v>15</v>
      </c>
      <c r="F4" s="75" t="str">
        <f>IF(E4&gt;G4,"○",IF(E4&lt;G4,"×",IF(E4=G4,"△")))</f>
        <v>○</v>
      </c>
      <c r="G4" s="73">
        <v>5</v>
      </c>
      <c r="H4" s="74">
        <v>15</v>
      </c>
      <c r="I4" s="75" t="str">
        <f>IF(H4&gt;J4,"○",IF(H4&lt;J4,"×",IF(H4=J4,"△")))</f>
        <v>○</v>
      </c>
      <c r="J4" s="76">
        <v>4</v>
      </c>
      <c r="K4" s="77">
        <v>15</v>
      </c>
      <c r="L4" s="78" t="str">
        <f>IF(K4&gt;M4,"○",IF(K4&lt;M4,"×",IF(K4=M4,"△")))</f>
        <v>○</v>
      </c>
      <c r="M4" s="79">
        <v>10</v>
      </c>
      <c r="N4" s="77">
        <v>14</v>
      </c>
      <c r="O4" s="78" t="str">
        <f>IF(N4&gt;P4,"○",IF(N4&lt;P4,"×",IF(N4=P4,"△")))</f>
        <v>○</v>
      </c>
      <c r="P4" s="79">
        <v>5</v>
      </c>
      <c r="Q4" s="80">
        <v>15</v>
      </c>
      <c r="R4" s="78" t="str">
        <f>IF(Q4&gt;S4,"○",IF(Q4&lt;S4,"×",IF(Q4=S4,"△")))</f>
        <v>○</v>
      </c>
      <c r="S4" s="81">
        <v>8</v>
      </c>
      <c r="T4" s="80">
        <v>15</v>
      </c>
      <c r="U4" s="78" t="str">
        <f aca="true" t="shared" si="0" ref="U4:U9">IF(T4&gt;V4,"○",IF(T4&lt;V4,"×",IF(T4=V4,"△")))</f>
        <v>○</v>
      </c>
      <c r="V4" s="81">
        <v>5</v>
      </c>
      <c r="W4" s="82">
        <f>IF(K4&gt;M4,"1","0")+IF(N4&gt;P4,"1","0")+IF(H4&gt;J4,"1","0")+IF(T4&gt;V4,"1","0")+IF(E4&gt;G4,"1","0")++IF(Q4&gt;S4,"1","0")</f>
        <v>6</v>
      </c>
      <c r="X4" s="83">
        <f>IF(M4&gt;K4,"1","0")+IF(P4&gt;N4,"1","0")+IF(J4&gt;H4,"1","0")+IF(V4&gt;T4,"1","0")+IF(G4&gt;E4,"1","0")</f>
        <v>0</v>
      </c>
      <c r="Y4" s="83">
        <f>IF(K4=M4,"1","0")+IF(N4=P4,"1","0")+IF(H4=J4,"1","0")+IF(T4=V4,"1","0")+IF(E4=G4,"1","0")</f>
        <v>0</v>
      </c>
      <c r="Z4" s="84">
        <f>H4+K4+N4+E4+T4+Q4</f>
        <v>89</v>
      </c>
      <c r="AA4" s="84">
        <f>J4+M4+P4+G4+V4+S4</f>
        <v>37</v>
      </c>
      <c r="AB4" s="84">
        <f>Z4-AA4</f>
        <v>52</v>
      </c>
      <c r="AC4" s="85">
        <f>(W4*3)+Y4</f>
        <v>18</v>
      </c>
      <c r="AD4" s="86">
        <v>1</v>
      </c>
    </row>
    <row r="5" spans="1:30" ht="75.75" customHeight="1">
      <c r="A5" s="5" t="s">
        <v>13</v>
      </c>
      <c r="B5" s="71">
        <f>G4</f>
        <v>5</v>
      </c>
      <c r="C5" s="75" t="str">
        <f aca="true" t="shared" si="1" ref="C5:C10">IF(B5&gt;D5,"○",IF(B5&lt;D5,"×",IF(B5=D5,"△")))</f>
        <v>×</v>
      </c>
      <c r="D5" s="73">
        <f>E4</f>
        <v>15</v>
      </c>
      <c r="E5" s="74"/>
      <c r="F5" s="72"/>
      <c r="G5" s="73"/>
      <c r="H5" s="74">
        <v>9</v>
      </c>
      <c r="I5" s="75" t="str">
        <f>IF(H5&gt;J5,"○",IF(H5&lt;J5,"×",IF(H5=J5,"△")))</f>
        <v>○</v>
      </c>
      <c r="J5" s="76">
        <v>8</v>
      </c>
      <c r="K5" s="77">
        <v>9</v>
      </c>
      <c r="L5" s="87" t="str">
        <f>IF(K5&gt;M5,"○",IF(K5&lt;M5,"×",IF(K5=M5,"△")))</f>
        <v>○</v>
      </c>
      <c r="M5" s="79">
        <v>8</v>
      </c>
      <c r="N5" s="77">
        <v>6</v>
      </c>
      <c r="O5" s="87" t="str">
        <f>IF(N5&gt;P5,"○",IF(N5&lt;P5,"×",IF(N5=P5,"△")))</f>
        <v>×</v>
      </c>
      <c r="P5" s="79">
        <v>10</v>
      </c>
      <c r="Q5" s="88">
        <v>9</v>
      </c>
      <c r="R5" s="87" t="str">
        <f>IF(Q5&gt;S5,"○",IF(Q5&lt;S5,"×",IF(Q5=S5,"△")))</f>
        <v>×</v>
      </c>
      <c r="S5" s="89">
        <v>12</v>
      </c>
      <c r="T5" s="88">
        <v>15</v>
      </c>
      <c r="U5" s="87" t="str">
        <f t="shared" si="0"/>
        <v>○</v>
      </c>
      <c r="V5" s="89">
        <v>8</v>
      </c>
      <c r="W5" s="82">
        <f aca="true" t="shared" si="2" ref="W5:W10">IF(K5&gt;M5,"1","0")+IF(N5&gt;P5,"1","0")+IF(H5&gt;J5,"1","0")+IF(T5&gt;V5,"1","0")+IF(E5&gt;G5,"1","0")</f>
        <v>3</v>
      </c>
      <c r="X5" s="83">
        <f>IF(M5&gt;K5,"1","0")+IF(P5&gt;N5,"1","0")+IF(J5&gt;H5,"1","0")+IF(V5&gt;T5,"1","0")+IF(D5&gt;B5,"1","0")+IF(S5&gt;Q5,"1","0")</f>
        <v>3</v>
      </c>
      <c r="Y5" s="83">
        <f>IF(K5=M5,"1","0")+IF(N5=P5,"1","0")+IF(H5=J5,"1","0")+IF(T5=V5,"1","0")+IF(B5=D5,"1","0")</f>
        <v>0</v>
      </c>
      <c r="Z5" s="84">
        <f>H5+K5+N5+B5+T5+Q5</f>
        <v>53</v>
      </c>
      <c r="AA5" s="84">
        <f>J5+M5+P5+D5+V5+S5</f>
        <v>61</v>
      </c>
      <c r="AB5" s="84">
        <f aca="true" t="shared" si="3" ref="AB5:AB10">Z5-AA5</f>
        <v>-8</v>
      </c>
      <c r="AC5" s="85">
        <f>(W5*3)+Y5</f>
        <v>9</v>
      </c>
      <c r="AD5" s="86">
        <v>5</v>
      </c>
    </row>
    <row r="6" spans="1:30" ht="75.75" customHeight="1">
      <c r="A6" s="6" t="s">
        <v>14</v>
      </c>
      <c r="B6" s="71">
        <f>J4</f>
        <v>4</v>
      </c>
      <c r="C6" s="75" t="str">
        <f t="shared" si="1"/>
        <v>×</v>
      </c>
      <c r="D6" s="73">
        <f>H4</f>
        <v>15</v>
      </c>
      <c r="E6" s="74">
        <f>J5</f>
        <v>8</v>
      </c>
      <c r="F6" s="90" t="str">
        <f>IF(E6&gt;G6,"○",IF(E6&lt;G6,"×",IF(E6=G6,"△")))</f>
        <v>×</v>
      </c>
      <c r="G6" s="73">
        <f>H5</f>
        <v>9</v>
      </c>
      <c r="H6" s="74"/>
      <c r="I6" s="72"/>
      <c r="J6" s="76"/>
      <c r="K6" s="91">
        <v>11</v>
      </c>
      <c r="L6" s="87" t="str">
        <f>IF(K6&gt;M6,"○",IF(K6&lt;M6,"×",IF(K6=M6,"△")))</f>
        <v>○</v>
      </c>
      <c r="M6" s="92">
        <v>8</v>
      </c>
      <c r="N6" s="91">
        <v>8</v>
      </c>
      <c r="O6" s="87" t="str">
        <f>IF(N6&gt;P6,"○",IF(N6&lt;P6,"×",IF(N6=P6,"△")))</f>
        <v>×</v>
      </c>
      <c r="P6" s="92">
        <v>13</v>
      </c>
      <c r="Q6" s="88">
        <v>9</v>
      </c>
      <c r="R6" s="87" t="str">
        <f>IF(Q6&gt;S6,"○",IF(Q6&lt;S6,"×",IF(Q6=S6,"△")))</f>
        <v>○</v>
      </c>
      <c r="S6" s="89">
        <v>8</v>
      </c>
      <c r="T6" s="88">
        <v>12</v>
      </c>
      <c r="U6" s="87" t="str">
        <f t="shared" si="0"/>
        <v>○</v>
      </c>
      <c r="V6" s="89">
        <v>8</v>
      </c>
      <c r="W6" s="82">
        <f>IF(K6&gt;M6,"1","0")+IF(N6&gt;P6,"1","0")+IF(B6&gt;D6,"1","0")+IF(T6&gt;V6,"1","0")+IF(E6&gt;G6,"1","0")+IF(Q6&gt;S6,"1","0")</f>
        <v>3</v>
      </c>
      <c r="X6" s="83">
        <f>IF(M6&gt;K6,"1","0")+IF(P6&gt;N6,"1","0")+IF(G6&gt;E6,"1","0")+IF(V6&gt;T6,"1","0")+IF(D6&gt;B6,"1","0")+IF(S6&gt;Q6,"1","0")</f>
        <v>3</v>
      </c>
      <c r="Y6" s="83">
        <f>IF(K6=M6,"1","0")+IF(N6=P6,"1","0")+IF(B6=D6,"1","0")+IF(T6=V6,"1","0")+IF(E6=G6,"1","0")</f>
        <v>0</v>
      </c>
      <c r="Z6" s="84">
        <f>B6+K6+N6+E6+T6+Q6</f>
        <v>52</v>
      </c>
      <c r="AA6" s="84">
        <f>D6+M6+P6+G6+V6+S6</f>
        <v>61</v>
      </c>
      <c r="AB6" s="84">
        <f t="shared" si="3"/>
        <v>-9</v>
      </c>
      <c r="AC6" s="85">
        <f aca="true" t="shared" si="4" ref="AC5:AC10">(W6*3)+Y6</f>
        <v>9</v>
      </c>
      <c r="AD6" s="86">
        <v>4</v>
      </c>
    </row>
    <row r="7" spans="1:30" ht="75.75" customHeight="1">
      <c r="A7" s="5" t="s">
        <v>15</v>
      </c>
      <c r="B7" s="93">
        <f>M4</f>
        <v>10</v>
      </c>
      <c r="C7" s="87" t="str">
        <f t="shared" si="1"/>
        <v>×</v>
      </c>
      <c r="D7" s="92">
        <f>K4</f>
        <v>15</v>
      </c>
      <c r="E7" s="94">
        <f>M5</f>
        <v>8</v>
      </c>
      <c r="F7" s="87" t="str">
        <f>IF(E7&gt;G7,"○",IF(E7&lt;G7,"×",IF(E7=G7,"△")))</f>
        <v>×</v>
      </c>
      <c r="G7" s="92">
        <f>K5</f>
        <v>9</v>
      </c>
      <c r="H7" s="94">
        <f>M6</f>
        <v>8</v>
      </c>
      <c r="I7" s="87" t="str">
        <f>IF(H7&gt;J7,"○",IF(H7&lt;J7,"×",IF(H7=J7,"△")))</f>
        <v>×</v>
      </c>
      <c r="J7" s="92">
        <f>K6</f>
        <v>11</v>
      </c>
      <c r="K7" s="94"/>
      <c r="L7" s="72"/>
      <c r="M7" s="92"/>
      <c r="N7" s="91">
        <v>9</v>
      </c>
      <c r="O7" s="87" t="str">
        <f>IF(N7&gt;P7,"○",IF(N7&lt;P7,"×",IF(N7=P7,"△")))</f>
        <v>×</v>
      </c>
      <c r="P7" s="92">
        <v>11</v>
      </c>
      <c r="Q7" s="74">
        <v>9</v>
      </c>
      <c r="R7" s="87" t="str">
        <f>IF(Q7&gt;S7,"○",IF(Q7&lt;S7,"×",IF(Q7=S7,"△")))</f>
        <v>×</v>
      </c>
      <c r="S7" s="76">
        <v>12</v>
      </c>
      <c r="T7" s="74">
        <v>14</v>
      </c>
      <c r="U7" s="87" t="str">
        <f t="shared" si="0"/>
        <v>○</v>
      </c>
      <c r="V7" s="76">
        <v>9</v>
      </c>
      <c r="W7" s="82">
        <f t="shared" si="2"/>
        <v>1</v>
      </c>
      <c r="X7" s="83">
        <f>IF(M7&gt;K7,"1","0")+IF(P7&gt;N7,"1","0")+IF(J7&gt;H7,"1","0")+IF(V7&gt;T7,"1","0")+IF(D7&gt;B7,"1","0")+IF(S7&gt;Q7,"1","0")</f>
        <v>4</v>
      </c>
      <c r="Y7" s="83">
        <f>IF(B7=D7,"1","0")+IF(N7=P7,"1","0")+IF(H7=J7,"1","0")+IF(T7=V7,"1","0")+IF(E7=G7,"1","0")</f>
        <v>0</v>
      </c>
      <c r="Z7" s="84">
        <f>H7+B7+N7+E7+T7+Q7</f>
        <v>58</v>
      </c>
      <c r="AA7" s="84">
        <f>J7+D7+P7+G7+V7+S7</f>
        <v>67</v>
      </c>
      <c r="AB7" s="84">
        <f t="shared" si="3"/>
        <v>-9</v>
      </c>
      <c r="AC7" s="85">
        <f t="shared" si="4"/>
        <v>3</v>
      </c>
      <c r="AD7" s="86">
        <v>6</v>
      </c>
    </row>
    <row r="8" spans="1:30" ht="75.75" customHeight="1">
      <c r="A8" s="5" t="s">
        <v>9</v>
      </c>
      <c r="B8" s="95">
        <f>P4</f>
        <v>5</v>
      </c>
      <c r="C8" s="87" t="str">
        <f t="shared" si="1"/>
        <v>×</v>
      </c>
      <c r="D8" s="92">
        <f>N4</f>
        <v>14</v>
      </c>
      <c r="E8" s="94">
        <f>P5</f>
        <v>10</v>
      </c>
      <c r="F8" s="87" t="str">
        <f>IF(E8&gt;G8,"○",IF(E8&lt;G8,"×",IF(E8=G8,"△")))</f>
        <v>○</v>
      </c>
      <c r="G8" s="92">
        <f>N5</f>
        <v>6</v>
      </c>
      <c r="H8" s="94">
        <f>P6</f>
        <v>13</v>
      </c>
      <c r="I8" s="87" t="str">
        <f>IF(H8&gt;J8,"○",IF(H8&lt;J8,"×",IF(H8=J8,"△")))</f>
        <v>○</v>
      </c>
      <c r="J8" s="92">
        <f>N6</f>
        <v>8</v>
      </c>
      <c r="K8" s="94">
        <f>P7</f>
        <v>11</v>
      </c>
      <c r="L8" s="87" t="str">
        <f>IF(K8&gt;M8,"○",IF(K8&lt;M8,"×",IF(K8=M8,"△")))</f>
        <v>○</v>
      </c>
      <c r="M8" s="92">
        <f>N7</f>
        <v>9</v>
      </c>
      <c r="N8" s="94"/>
      <c r="O8" s="72"/>
      <c r="P8" s="92"/>
      <c r="Q8" s="74">
        <v>13</v>
      </c>
      <c r="R8" s="96" t="str">
        <f>IF(Q8&gt;S8,"○",IF(Q8&lt;S8,"×",IF(Q8=S8,"△")))</f>
        <v>○</v>
      </c>
      <c r="S8" s="76">
        <v>11</v>
      </c>
      <c r="T8" s="74">
        <v>14</v>
      </c>
      <c r="U8" s="96" t="str">
        <f t="shared" si="0"/>
        <v>○</v>
      </c>
      <c r="V8" s="76">
        <v>7</v>
      </c>
      <c r="W8" s="82">
        <f t="shared" si="2"/>
        <v>4</v>
      </c>
      <c r="X8" s="83">
        <f>IF(M8&gt;K8,"1","0")+IF(P8&gt;N8,"1","0")+IF(J8&gt;H8,"1","0")+IF(V8&gt;T8,"1","0")+IF(D8&gt;B8,"1","0")+IF(S8&gt;Q8,"1","0")</f>
        <v>1</v>
      </c>
      <c r="Y8" s="83">
        <f>IF(K8=M8,"1","0")+IF(B8=D8,"1","0")+IF(H8=J8,"1","0")+IF(T8=V8,"1","0")+IF(E8=G8,"1","0")</f>
        <v>0</v>
      </c>
      <c r="Z8" s="84">
        <f>H8+K8+B8+E8+T8+Q8</f>
        <v>66</v>
      </c>
      <c r="AA8" s="84">
        <f>J8+M8+D8+G8+V8+S8</f>
        <v>55</v>
      </c>
      <c r="AB8" s="84">
        <f t="shared" si="3"/>
        <v>11</v>
      </c>
      <c r="AC8" s="85">
        <f t="shared" si="4"/>
        <v>12</v>
      </c>
      <c r="AD8" s="86">
        <v>2</v>
      </c>
    </row>
    <row r="9" spans="1:30" ht="75.75" customHeight="1">
      <c r="A9" s="6" t="s">
        <v>16</v>
      </c>
      <c r="B9" s="95">
        <f>S4</f>
        <v>8</v>
      </c>
      <c r="C9" s="87" t="str">
        <f t="shared" si="1"/>
        <v>×</v>
      </c>
      <c r="D9" s="92">
        <f>Q4</f>
        <v>15</v>
      </c>
      <c r="E9" s="94">
        <f>S5</f>
        <v>12</v>
      </c>
      <c r="F9" s="87" t="str">
        <f>IF(E9&gt;G9,"○",IF(E9&lt;G9,"×",IF(E9=G9,"△")))</f>
        <v>○</v>
      </c>
      <c r="G9" s="92">
        <f>Q5</f>
        <v>9</v>
      </c>
      <c r="H9" s="94">
        <f>S6</f>
        <v>8</v>
      </c>
      <c r="I9" s="87" t="str">
        <f>IF(H9&gt;J9,"○",IF(H9&lt;J9,"×",IF(H9=J9,"△")))</f>
        <v>×</v>
      </c>
      <c r="J9" s="92">
        <f>Q6</f>
        <v>9</v>
      </c>
      <c r="K9" s="94">
        <f>S7</f>
        <v>12</v>
      </c>
      <c r="L9" s="87" t="str">
        <f>IF(K9&gt;M9,"○",IF(K9&lt;M9,"×",IF(K9=M9,"△")))</f>
        <v>○</v>
      </c>
      <c r="M9" s="92">
        <f>Q7</f>
        <v>9</v>
      </c>
      <c r="N9" s="93">
        <f>S8</f>
        <v>11</v>
      </c>
      <c r="O9" s="87" t="str">
        <f>IF(N9&gt;P9,"○",IF(N9&lt;P9,"×",IF(N9=P9,"△")))</f>
        <v>×</v>
      </c>
      <c r="P9" s="92">
        <f>Q8</f>
        <v>13</v>
      </c>
      <c r="Q9" s="97"/>
      <c r="R9" s="97"/>
      <c r="S9" s="97"/>
      <c r="T9" s="74">
        <v>13</v>
      </c>
      <c r="U9" s="96" t="str">
        <f t="shared" si="0"/>
        <v>○</v>
      </c>
      <c r="V9" s="76">
        <v>6</v>
      </c>
      <c r="W9" s="82">
        <f t="shared" si="2"/>
        <v>3</v>
      </c>
      <c r="X9" s="83">
        <f>IF(M9&gt;K9,"1","0")+IF(P9&gt;N9,"1","0")+IF(J9&gt;H9,"1","0")+IF(V9&gt;T9,"1","0")+IF(D9&gt;B9,"1","0")+IF(S9&gt;Q9,"1","0")</f>
        <v>3</v>
      </c>
      <c r="Y9" s="83">
        <f>IF(K9=M9,"1","0")+IF(B9=D9,"1","0")+IF(H9=J9,"1","0")+IF(T9=V9,"1","0")+IF(E9=G9,"1","0")+IF(N9=P9,"1","0")</f>
        <v>0</v>
      </c>
      <c r="Z9" s="84">
        <f>H9+K9+N9+E9+T9+B9</f>
        <v>64</v>
      </c>
      <c r="AA9" s="84">
        <f>J9+M9+P9+G9+V9+D9</f>
        <v>61</v>
      </c>
      <c r="AB9" s="84">
        <f t="shared" si="3"/>
        <v>3</v>
      </c>
      <c r="AC9" s="85">
        <f t="shared" si="4"/>
        <v>9</v>
      </c>
      <c r="AD9" s="86">
        <v>3</v>
      </c>
    </row>
    <row r="10" spans="1:30" ht="75.75" customHeight="1" thickBot="1">
      <c r="A10" s="7" t="s">
        <v>17</v>
      </c>
      <c r="B10" s="98">
        <f>V4</f>
        <v>5</v>
      </c>
      <c r="C10" s="99" t="str">
        <f t="shared" si="1"/>
        <v>×</v>
      </c>
      <c r="D10" s="100">
        <f>T4</f>
        <v>15</v>
      </c>
      <c r="E10" s="101">
        <f>V5</f>
        <v>8</v>
      </c>
      <c r="F10" s="99" t="str">
        <f>IF(E10&gt;G10,"○",IF(E10&lt;G10,"×",IF(E10=G10,"△")))</f>
        <v>×</v>
      </c>
      <c r="G10" s="100">
        <f>T5</f>
        <v>15</v>
      </c>
      <c r="H10" s="101">
        <f>V6</f>
        <v>8</v>
      </c>
      <c r="I10" s="99" t="str">
        <f>IF(H10&gt;J10,"○",IF(H10&lt;J10,"×",IF(H10=J10,"△")))</f>
        <v>×</v>
      </c>
      <c r="J10" s="100">
        <f>T6</f>
        <v>12</v>
      </c>
      <c r="K10" s="101">
        <f>V7</f>
        <v>9</v>
      </c>
      <c r="L10" s="99" t="str">
        <f>IF(K10&gt;M10,"○",IF(K10&lt;M10,"×",IF(K10=M10,"△")))</f>
        <v>×</v>
      </c>
      <c r="M10" s="100">
        <f>T7</f>
        <v>14</v>
      </c>
      <c r="N10" s="101">
        <f>V8</f>
        <v>7</v>
      </c>
      <c r="O10" s="99" t="str">
        <f>IF(N10&gt;P10,"○",IF(N10&lt;P10,"×",IF(N10=P10,"△")))</f>
        <v>×</v>
      </c>
      <c r="P10" s="100">
        <f>T8</f>
        <v>14</v>
      </c>
      <c r="Q10" s="101">
        <f>V9</f>
        <v>6</v>
      </c>
      <c r="R10" s="99" t="str">
        <f>IF(Q10&gt;S10,"○",IF(Q10&lt;S10,"×",IF(Q10=S10,"△")))</f>
        <v>×</v>
      </c>
      <c r="S10" s="100">
        <f>T9</f>
        <v>13</v>
      </c>
      <c r="T10" s="102"/>
      <c r="U10" s="103"/>
      <c r="V10" s="104"/>
      <c r="W10" s="82">
        <f t="shared" si="2"/>
        <v>0</v>
      </c>
      <c r="X10" s="83">
        <f>IF(M10&gt;K10,"1","0")+IF(P10&gt;N10,"1","0")+IF(J10&gt;H10,"1","0")+IF(G10&gt;E10,"1","0")+IF(D10&gt;B10,"1","0")+IF(S10&gt;Q10,"1","0")</f>
        <v>6</v>
      </c>
      <c r="Y10" s="83">
        <f>IF(K10=M10,"1","0")+IF(B10=D10,"1","0")+IF(H10=J10,"1","0")+IF(N10=P10,"1","0")+IF(E10=G10,"1","0")+IF(Q10=S10,"1","0")</f>
        <v>0</v>
      </c>
      <c r="Z10" s="84">
        <f>H10+K10+N10+E10+B10+Q10</f>
        <v>43</v>
      </c>
      <c r="AA10" s="84">
        <f>J10+M10+P10+G10+D10+S10</f>
        <v>83</v>
      </c>
      <c r="AB10" s="105">
        <f t="shared" si="3"/>
        <v>-40</v>
      </c>
      <c r="AC10" s="106">
        <f t="shared" si="4"/>
        <v>0</v>
      </c>
      <c r="AD10" s="107">
        <v>7</v>
      </c>
    </row>
  </sheetData>
  <sheetProtection/>
  <mergeCells count="8">
    <mergeCell ref="A1:AD1"/>
    <mergeCell ref="B3:D3"/>
    <mergeCell ref="E3:G3"/>
    <mergeCell ref="H3:J3"/>
    <mergeCell ref="K3:M3"/>
    <mergeCell ref="N3:P3"/>
    <mergeCell ref="T3:V3"/>
    <mergeCell ref="Q3:S3"/>
  </mergeCells>
  <printOptions horizontalCentered="1" verticalCentered="1"/>
  <pageMargins left="0.1968503937007874" right="0.15748031496062992" top="0.2755905511811024" bottom="0.2755905511811024" header="0.1968503937007874" footer="0.1968503937007874"/>
  <pageSetup horizontalDpi="600" verticalDpi="600" orientation="landscape" paperSize="9" scale="82" r:id="rId2"/>
  <rowBreaks count="1" manualBreakCount="1">
    <brk id="1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9"/>
  <sheetViews>
    <sheetView view="pageBreakPreview" zoomScale="80" zoomScaleSheetLayoutView="80" zoomScalePageLayoutView="0" workbookViewId="0" topLeftCell="A1">
      <selection activeCell="AE4" sqref="AE4"/>
    </sheetView>
  </sheetViews>
  <sheetFormatPr defaultColWidth="9.00390625" defaultRowHeight="13.5"/>
  <cols>
    <col min="1" max="1" width="16.875" style="16" bestFit="1" customWidth="1"/>
    <col min="2" max="19" width="5.375" style="16" customWidth="1"/>
    <col min="20" max="27" width="5.00390625" style="16" customWidth="1"/>
    <col min="28" max="28" width="4.25390625" style="16" customWidth="1"/>
    <col min="29" max="29" width="3.875" style="16" customWidth="1"/>
    <col min="30" max="30" width="4.125" style="16" customWidth="1"/>
    <col min="31" max="16384" width="9.00390625" style="16" customWidth="1"/>
  </cols>
  <sheetData>
    <row r="1" spans="1:27" ht="42.75" customHeight="1">
      <c r="A1" s="15" t="s">
        <v>22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</row>
    <row r="2" ht="14.25" thickBot="1"/>
    <row r="3" spans="1:27" ht="70.5" customHeight="1" thickBot="1">
      <c r="A3" s="17" t="s">
        <v>18</v>
      </c>
      <c r="B3" s="18" t="str">
        <f>A4</f>
        <v>ウイメン　　　　　　日本代表</v>
      </c>
      <c r="C3" s="18"/>
      <c r="D3" s="19"/>
      <c r="E3" s="20" t="str">
        <f>A5</f>
        <v>壱</v>
      </c>
      <c r="F3" s="18"/>
      <c r="G3" s="19"/>
      <c r="H3" s="20" t="str">
        <f>A6</f>
        <v>ＨＵＣＫ</v>
      </c>
      <c r="I3" s="18"/>
      <c r="J3" s="19"/>
      <c r="K3" s="20" t="str">
        <f>A7</f>
        <v>ＭＵＤ</v>
      </c>
      <c r="L3" s="18"/>
      <c r="M3" s="19"/>
      <c r="N3" s="20" t="str">
        <f>A8</f>
        <v>大阪体育大学BOUHSEARS</v>
      </c>
      <c r="O3" s="18"/>
      <c r="P3" s="19"/>
      <c r="Q3" s="20" t="str">
        <f>A9</f>
        <v>BOMBERS</v>
      </c>
      <c r="R3" s="18"/>
      <c r="S3" s="18"/>
      <c r="T3" s="21" t="s">
        <v>1</v>
      </c>
      <c r="U3" s="22" t="s">
        <v>2</v>
      </c>
      <c r="V3" s="22" t="s">
        <v>3</v>
      </c>
      <c r="W3" s="22" t="s">
        <v>4</v>
      </c>
      <c r="X3" s="22" t="s">
        <v>5</v>
      </c>
      <c r="Y3" s="22" t="s">
        <v>6</v>
      </c>
      <c r="Z3" s="23" t="s">
        <v>7</v>
      </c>
      <c r="AA3" s="24" t="s">
        <v>8</v>
      </c>
    </row>
    <row r="4" spans="1:27" ht="70.5" customHeight="1" thickTop="1">
      <c r="A4" s="25" t="s">
        <v>10</v>
      </c>
      <c r="B4" s="30"/>
      <c r="C4" s="31"/>
      <c r="D4" s="32"/>
      <c r="E4" s="33">
        <v>12</v>
      </c>
      <c r="F4" s="34" t="str">
        <f>IF(E4&gt;G4,"○",IF(E4&lt;G4,"×",IF(E4=G4,"△")))</f>
        <v>○</v>
      </c>
      <c r="G4" s="32">
        <v>8</v>
      </c>
      <c r="H4" s="33">
        <v>15</v>
      </c>
      <c r="I4" s="34" t="str">
        <f>IF(H4&gt;J4,"○",IF(H4&lt;J4,"×",IF(H4=J4,"△")))</f>
        <v>○</v>
      </c>
      <c r="J4" s="35">
        <v>11</v>
      </c>
      <c r="K4" s="36">
        <v>13</v>
      </c>
      <c r="L4" s="37" t="str">
        <f>IF(K4&gt;M4,"○",IF(K4&lt;M4,"×",IF(K4=M4,"△")))</f>
        <v>○</v>
      </c>
      <c r="M4" s="38">
        <v>7</v>
      </c>
      <c r="N4" s="36">
        <v>15</v>
      </c>
      <c r="O4" s="37" t="str">
        <f>IF(N4&gt;P4,"○",IF(N4&lt;P4,"×",IF(N4=P4,"△")))</f>
        <v>○</v>
      </c>
      <c r="P4" s="38">
        <v>8</v>
      </c>
      <c r="Q4" s="39">
        <v>15</v>
      </c>
      <c r="R4" s="37" t="str">
        <f>IF(Q4&gt;S4,"○",IF(Q4&lt;S4,"×",IF(Q4=S4,"△")))</f>
        <v>○</v>
      </c>
      <c r="S4" s="40">
        <v>2</v>
      </c>
      <c r="T4" s="41">
        <f>IF(K4&gt;M4,"1","0")+IF(N4&gt;P4,"1","0")+IF(H4&gt;J4,"1","0")+IF(Q4&gt;S4,"1","0")+IF(E4&gt;G4,"1","0")</f>
        <v>5</v>
      </c>
      <c r="U4" s="42">
        <f>IF(M4&gt;K4,"1","0")+IF(P4&gt;N4,"1","0")+IF(J4&gt;H4,"1","0")+IF(S4&gt;Q4,"1","0")+IF(G4&gt;E4,"1","0")</f>
        <v>0</v>
      </c>
      <c r="V4" s="42">
        <f>IF(K4=M4,"1","0")+IF(N4=P4,"1","0")+IF(H4=J4,"1","0")+IF(Q4=S4,"1","0")+IF(E4=G4,"1","0")</f>
        <v>0</v>
      </c>
      <c r="W4" s="43">
        <f>H4+K4+N4+E4+Q4</f>
        <v>70</v>
      </c>
      <c r="X4" s="43">
        <f>J4+M4+P4+G4+S4</f>
        <v>36</v>
      </c>
      <c r="Y4" s="43">
        <f aca="true" t="shared" si="0" ref="Y4:Y9">W4-X4</f>
        <v>34</v>
      </c>
      <c r="Z4" s="44">
        <f aca="true" t="shared" si="1" ref="Z4:Z9">(T4*3)+V4</f>
        <v>15</v>
      </c>
      <c r="AA4" s="45">
        <v>1</v>
      </c>
    </row>
    <row r="5" spans="1:27" ht="70.5" customHeight="1">
      <c r="A5" s="26" t="s">
        <v>0</v>
      </c>
      <c r="B5" s="30">
        <f>G4</f>
        <v>8</v>
      </c>
      <c r="C5" s="34" t="str">
        <f>IF(B5&gt;D5,"○",IF(B5&lt;D5,"×",IF(B5=D5,"△")))</f>
        <v>×</v>
      </c>
      <c r="D5" s="32">
        <f>E4</f>
        <v>12</v>
      </c>
      <c r="E5" s="33"/>
      <c r="F5" s="31"/>
      <c r="G5" s="32"/>
      <c r="H5" s="33">
        <v>14</v>
      </c>
      <c r="I5" s="34" t="str">
        <f>IF(H5&gt;J5,"○",IF(H5&lt;J5,"×",IF(H5=J5,"△")))</f>
        <v>○</v>
      </c>
      <c r="J5" s="35">
        <v>8</v>
      </c>
      <c r="K5" s="36">
        <v>13</v>
      </c>
      <c r="L5" s="46" t="str">
        <f>IF(K5&gt;M5,"○",IF(K5&lt;M5,"×",IF(K5=M5,"△")))</f>
        <v>○</v>
      </c>
      <c r="M5" s="38">
        <v>9</v>
      </c>
      <c r="N5" s="36">
        <v>13</v>
      </c>
      <c r="O5" s="46" t="str">
        <f>IF(N5&gt;P5,"○",IF(N5&lt;P5,"×",IF(N5=P5,"△")))</f>
        <v>○</v>
      </c>
      <c r="P5" s="38">
        <v>10</v>
      </c>
      <c r="Q5" s="47">
        <v>15</v>
      </c>
      <c r="R5" s="46" t="str">
        <f>IF(Q5&gt;S5,"○",IF(Q5&lt;S5,"×",IF(Q5=S5,"△")))</f>
        <v>○</v>
      </c>
      <c r="S5" s="48">
        <v>3</v>
      </c>
      <c r="T5" s="41">
        <f>IF(K5&gt;M5,"1","0")+IF(N5&gt;P5,"1","0")+IF(H5&gt;J5,"1","0")+IF(Q5&gt;S5,"1","0")+IF(B5&gt;D5,"1","0")</f>
        <v>4</v>
      </c>
      <c r="U5" s="42">
        <f>IF(M5&gt;K5,"1","0")+IF(P5&gt;N5,"1","0")+IF(J5&gt;H5,"1","0")+IF(S5&gt;Q5,"1","0")+IF(D5&gt;B5,"1","0")</f>
        <v>1</v>
      </c>
      <c r="V5" s="42">
        <f>IF(K5=M5,"1","0")+IF(N5=P5,"1","0")+IF(H5=J5,"1","0")+IF(Q5=S5,"1","0")+IF(B5=D5,"1","0")</f>
        <v>0</v>
      </c>
      <c r="W5" s="43">
        <f>H5+K5+N5+B5+Q5</f>
        <v>63</v>
      </c>
      <c r="X5" s="43">
        <f>J5+M5+P5+D5+S5</f>
        <v>42</v>
      </c>
      <c r="Y5" s="43">
        <f t="shared" si="0"/>
        <v>21</v>
      </c>
      <c r="Z5" s="44">
        <f t="shared" si="1"/>
        <v>12</v>
      </c>
      <c r="AA5" s="49">
        <v>2</v>
      </c>
    </row>
    <row r="6" spans="1:27" ht="70.5" customHeight="1">
      <c r="A6" s="27" t="s">
        <v>19</v>
      </c>
      <c r="B6" s="30">
        <f>J4</f>
        <v>11</v>
      </c>
      <c r="C6" s="34" t="str">
        <f>IF(B6&gt;D6,"○",IF(B6&lt;D6,"×",IF(B6=D6,"△")))</f>
        <v>×</v>
      </c>
      <c r="D6" s="32">
        <f>H4</f>
        <v>15</v>
      </c>
      <c r="E6" s="33">
        <f>J5</f>
        <v>8</v>
      </c>
      <c r="F6" s="50" t="str">
        <f>IF(E6&gt;G6,"○",IF(E6&lt;G6,"×",IF(E6=G6,"△")))</f>
        <v>×</v>
      </c>
      <c r="G6" s="32">
        <f>H5</f>
        <v>14</v>
      </c>
      <c r="H6" s="33"/>
      <c r="I6" s="31"/>
      <c r="J6" s="35"/>
      <c r="K6" s="51">
        <v>14</v>
      </c>
      <c r="L6" s="46" t="str">
        <f>IF(K6&gt;M6,"○",IF(K6&lt;M6,"×",IF(K6=M6,"△")))</f>
        <v>○</v>
      </c>
      <c r="M6" s="52">
        <v>10</v>
      </c>
      <c r="N6" s="51">
        <v>12</v>
      </c>
      <c r="O6" s="46" t="str">
        <f>IF(N6&gt;P6,"○",IF(N6&lt;P6,"×",IF(N6=P6,"△")))</f>
        <v>△</v>
      </c>
      <c r="P6" s="52">
        <v>12</v>
      </c>
      <c r="Q6" s="47">
        <v>15</v>
      </c>
      <c r="R6" s="46" t="str">
        <f>IF(Q6&gt;S6,"○",IF(Q6&lt;S6,"×",IF(Q6=S6,"△")))</f>
        <v>○</v>
      </c>
      <c r="S6" s="48">
        <v>3</v>
      </c>
      <c r="T6" s="41">
        <f>IF(K6&gt;M6,"1","0")+IF(N6&gt;P6,"1","0")+IF(B6&gt;D6,"1","0")+IF(Q6&gt;S6,"1","0")+IF(E6&gt;G6,"1","0")</f>
        <v>2</v>
      </c>
      <c r="U6" s="42">
        <f>IF(M6&gt;K6,"1","0")+IF(P6&gt;N6,"1","0")+IF(D6&gt;B6,"1","0")+IF(S6&gt;Q6,"1","0")+IF(G6&gt;E6,"1","0")</f>
        <v>2</v>
      </c>
      <c r="V6" s="42">
        <f>IF(K6=M6,"1","0")+IF(N6=P6,"1","0")+IF(B6=D6,"1","0")+IF(Q6=S6,"1","0")+IF(E6=G6,"1","0")</f>
        <v>1</v>
      </c>
      <c r="W6" s="43">
        <f>B6+K6+N6+E6+Q6</f>
        <v>60</v>
      </c>
      <c r="X6" s="43">
        <f>D6+M6+P6+G6+S6</f>
        <v>54</v>
      </c>
      <c r="Y6" s="43">
        <f t="shared" si="0"/>
        <v>6</v>
      </c>
      <c r="Z6" s="44">
        <f t="shared" si="1"/>
        <v>7</v>
      </c>
      <c r="AA6" s="53">
        <v>3</v>
      </c>
    </row>
    <row r="7" spans="1:27" ht="70.5" customHeight="1">
      <c r="A7" s="26" t="s">
        <v>20</v>
      </c>
      <c r="B7" s="54">
        <f>M4</f>
        <v>7</v>
      </c>
      <c r="C7" s="46" t="str">
        <f>IF(B7&gt;D7,"○",IF(B7&lt;D7,"×",IF(B7=D7,"△")))</f>
        <v>×</v>
      </c>
      <c r="D7" s="52">
        <f>K4</f>
        <v>13</v>
      </c>
      <c r="E7" s="55">
        <f>M5</f>
        <v>9</v>
      </c>
      <c r="F7" s="46" t="str">
        <f>IF(E7&gt;G7,"○",IF(E7&lt;G7,"×",IF(E7=G7,"△")))</f>
        <v>×</v>
      </c>
      <c r="G7" s="52">
        <f>K5</f>
        <v>13</v>
      </c>
      <c r="H7" s="55">
        <f>M6</f>
        <v>10</v>
      </c>
      <c r="I7" s="46" t="str">
        <f>IF(H7&gt;J7,"○",IF(H7&lt;J7,"×",IF(H7=J7,"△")))</f>
        <v>×</v>
      </c>
      <c r="J7" s="52">
        <f>K6</f>
        <v>14</v>
      </c>
      <c r="K7" s="55"/>
      <c r="L7" s="31"/>
      <c r="M7" s="52"/>
      <c r="N7" s="51">
        <v>13</v>
      </c>
      <c r="O7" s="46" t="str">
        <f>IF(N7&gt;P7,"○",IF(N7&lt;P7,"×",IF(N7=P7,"△")))</f>
        <v>○</v>
      </c>
      <c r="P7" s="52">
        <v>10</v>
      </c>
      <c r="Q7" s="33">
        <v>15</v>
      </c>
      <c r="R7" s="46" t="str">
        <f>IF(Q7&gt;S7,"○",IF(Q7&lt;S7,"×",IF(Q7=S7,"△")))</f>
        <v>○</v>
      </c>
      <c r="S7" s="35">
        <v>7</v>
      </c>
      <c r="T7" s="41">
        <f>IF(B7&gt;D7,"1","0")+IF(N7&gt;P7,"1","0")+IF(H7&gt;J7,"1","0")+IF(Q7&gt;S7,"1","0")+IF(E7&gt;G7,"1","0")</f>
        <v>2</v>
      </c>
      <c r="U7" s="42">
        <f>IF(D7&gt;B7,"1","0")+IF(P7&gt;N7,"1","0")+IF(J7&gt;H7,"1","0")+IF(S7&gt;Q7,"1","0")+IF(G7&gt;E7,"1","0")</f>
        <v>3</v>
      </c>
      <c r="V7" s="42">
        <f>IF(B7=D7,"1","0")+IF(N7=P7,"1","0")+IF(H7=J7,"1","0")+IF(Q7=S7,"1","0")+IF(E7=G7,"1","0")</f>
        <v>0</v>
      </c>
      <c r="W7" s="43">
        <f>H7+B7+N7+E7+Q7</f>
        <v>54</v>
      </c>
      <c r="X7" s="43">
        <f>J7+D7+P7+G7+S7</f>
        <v>57</v>
      </c>
      <c r="Y7" s="43">
        <f t="shared" si="0"/>
        <v>-3</v>
      </c>
      <c r="Z7" s="44">
        <f t="shared" si="1"/>
        <v>6</v>
      </c>
      <c r="AA7" s="49">
        <v>4</v>
      </c>
    </row>
    <row r="8" spans="1:27" ht="70.5" customHeight="1">
      <c r="A8" s="26" t="s">
        <v>9</v>
      </c>
      <c r="B8" s="56">
        <f>P4</f>
        <v>8</v>
      </c>
      <c r="C8" s="46" t="str">
        <f>IF(B8&gt;D8,"○",IF(B8&lt;D8,"×",IF(B8=D8,"△")))</f>
        <v>×</v>
      </c>
      <c r="D8" s="52">
        <f>N4</f>
        <v>15</v>
      </c>
      <c r="E8" s="55">
        <f>P5</f>
        <v>10</v>
      </c>
      <c r="F8" s="46" t="str">
        <f>IF(E8&gt;G8,"○",IF(E8&lt;G8,"×",IF(E8=G8,"△")))</f>
        <v>×</v>
      </c>
      <c r="G8" s="52">
        <f>N5</f>
        <v>13</v>
      </c>
      <c r="H8" s="55">
        <f>P6</f>
        <v>12</v>
      </c>
      <c r="I8" s="46" t="str">
        <f>IF(H8&gt;J8,"○",IF(H8&lt;J8,"×",IF(H8=J8,"△")))</f>
        <v>△</v>
      </c>
      <c r="J8" s="52">
        <f>N6</f>
        <v>12</v>
      </c>
      <c r="K8" s="55">
        <f>P7</f>
        <v>10</v>
      </c>
      <c r="L8" s="46" t="str">
        <f>IF(K8&gt;M8,"○",IF(K8&lt;M8,"×",IF(K8=M8,"△")))</f>
        <v>×</v>
      </c>
      <c r="M8" s="52">
        <f>N7</f>
        <v>13</v>
      </c>
      <c r="N8" s="55"/>
      <c r="O8" s="31"/>
      <c r="P8" s="52"/>
      <c r="Q8" s="33">
        <v>15</v>
      </c>
      <c r="R8" s="57" t="str">
        <f>IF(Q8&gt;S8,"○",IF(Q8&lt;S8,"×",IF(Q8=S8,"△")))</f>
        <v>○</v>
      </c>
      <c r="S8" s="35">
        <v>8</v>
      </c>
      <c r="T8" s="41">
        <f>IF(K8&gt;M8,"1","0")+IF(B8&gt;D8,"1","0")+IF(H8&gt;J8,"1","0")+IF(Q8&gt;S8,"1","0")+IF(E8&gt;G8,"1","0")</f>
        <v>1</v>
      </c>
      <c r="U8" s="42">
        <f>IF(M8&gt;K8,"1","0")+IF(D8&gt;B8,"1","0")+IF(J8&gt;H8,"1","0")+IF(S8&gt;Q8,"1","0")+IF(G8&gt;E8,"1","0")</f>
        <v>3</v>
      </c>
      <c r="V8" s="42">
        <f>IF(K8=M8,"1","0")+IF(B8=D8,"1","0")+IF(H8=J8,"1","0")+IF(Q8=S8,"1","0")+IF(E8=G8,"1","0")</f>
        <v>1</v>
      </c>
      <c r="W8" s="43">
        <f>H8+K8+B8+E8+Q8</f>
        <v>55</v>
      </c>
      <c r="X8" s="43">
        <f>J8+M8+D8+G8+S8</f>
        <v>61</v>
      </c>
      <c r="Y8" s="43">
        <f t="shared" si="0"/>
        <v>-6</v>
      </c>
      <c r="Z8" s="58">
        <f t="shared" si="1"/>
        <v>4</v>
      </c>
      <c r="AA8" s="49">
        <v>5</v>
      </c>
    </row>
    <row r="9" spans="1:27" ht="70.5" customHeight="1" thickBot="1">
      <c r="A9" s="28" t="s">
        <v>21</v>
      </c>
      <c r="B9" s="59">
        <f>S4</f>
        <v>2</v>
      </c>
      <c r="C9" s="60" t="str">
        <f>IF(B9&gt;D9,"○",IF(B9&lt;D9,"×",IF(B9=D9,"△")))</f>
        <v>×</v>
      </c>
      <c r="D9" s="61">
        <f>Q4</f>
        <v>15</v>
      </c>
      <c r="E9" s="62">
        <f>S5</f>
        <v>3</v>
      </c>
      <c r="F9" s="60" t="str">
        <f>IF(E9&gt;G9,"○",IF(E9&lt;G9,"×",IF(E9=G9,"△")))</f>
        <v>×</v>
      </c>
      <c r="G9" s="61">
        <f>Q5</f>
        <v>15</v>
      </c>
      <c r="H9" s="62">
        <f>S6</f>
        <v>3</v>
      </c>
      <c r="I9" s="60" t="str">
        <f>IF(H9&gt;J9,"○",IF(H9&lt;J9,"×",IF(H9=J9,"△")))</f>
        <v>×</v>
      </c>
      <c r="J9" s="61">
        <f>Q6</f>
        <v>15</v>
      </c>
      <c r="K9" s="62">
        <f>S7</f>
        <v>7</v>
      </c>
      <c r="L9" s="60" t="str">
        <f>IF(K9&gt;M9,"○",IF(K9&lt;M9,"×",IF(K9=M9,"△")))</f>
        <v>×</v>
      </c>
      <c r="M9" s="61">
        <f>Q7</f>
        <v>15</v>
      </c>
      <c r="N9" s="62">
        <f>S8</f>
        <v>8</v>
      </c>
      <c r="O9" s="60" t="str">
        <f>IF(N9&gt;P9,"○",IF(N9&lt;P9,"×",IF(N9=P9,"△")))</f>
        <v>×</v>
      </c>
      <c r="P9" s="61">
        <f>Q8</f>
        <v>15</v>
      </c>
      <c r="Q9" s="63"/>
      <c r="R9" s="64"/>
      <c r="S9" s="65"/>
      <c r="T9" s="66">
        <f>IF(K9&gt;M9,"1","0")+IF(N9&gt;P9,"1","0")+IF(H9&gt;J9,"1","0")+IF(B9&gt;D9,"1","0")+IF(E9&gt;G9,"1","0")</f>
        <v>0</v>
      </c>
      <c r="U9" s="67">
        <f>IF(M9&gt;K9,"1","0")+IF(P9&gt;N9,"1","0")+IF(J9&gt;H9,"1","0")+IF(D9&gt;B9,"1","0")+IF(G9&gt;E9,"1","0")</f>
        <v>5</v>
      </c>
      <c r="V9" s="67">
        <f>IF(K9=M9,"1","0")+IF(N9=P9,"1","0")+IF(H9=J9,"1","0")+IF(B9=D9,"1","0")+IF(E9=G9,"1","0")</f>
        <v>0</v>
      </c>
      <c r="W9" s="68">
        <f>H9+K9+N9+E9+B9</f>
        <v>23</v>
      </c>
      <c r="X9" s="68">
        <f>J9+M9+P9+G9+D9</f>
        <v>75</v>
      </c>
      <c r="Y9" s="29">
        <f t="shared" si="0"/>
        <v>-52</v>
      </c>
      <c r="Z9" s="69">
        <f t="shared" si="1"/>
        <v>0</v>
      </c>
      <c r="AA9" s="70">
        <v>6</v>
      </c>
    </row>
  </sheetData>
  <sheetProtection/>
  <mergeCells count="7">
    <mergeCell ref="A1:AA1"/>
    <mergeCell ref="B3:D3"/>
    <mergeCell ref="E3:G3"/>
    <mergeCell ref="H3:J3"/>
    <mergeCell ref="K3:M3"/>
    <mergeCell ref="N3:P3"/>
    <mergeCell ref="Q3:S3"/>
  </mergeCells>
  <printOptions horizontalCentered="1" verticalCentered="1"/>
  <pageMargins left="0.1968503937007874" right="0.15748031496062992" top="0.2755905511811024" bottom="0.2755905511811024" header="0.1968503937007874" footer="0.1968503937007874"/>
  <pageSetup horizontalDpi="600" verticalDpi="600" orientation="landscape" paperSize="9" scale="96" r:id="rId2"/>
  <rowBreaks count="1" manualBreakCount="1">
    <brk id="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博之</dc:creator>
  <cp:keywords/>
  <dc:description/>
  <cp:lastModifiedBy>遠藤　博之</cp:lastModifiedBy>
  <cp:lastPrinted>2012-05-07T01:28:07Z</cp:lastPrinted>
  <dcterms:created xsi:type="dcterms:W3CDTF">2012-01-11T08:41:24Z</dcterms:created>
  <dcterms:modified xsi:type="dcterms:W3CDTF">2012-05-14T05:39:51Z</dcterms:modified>
  <cp:category/>
  <cp:version/>
  <cp:contentType/>
  <cp:contentStatus/>
</cp:coreProperties>
</file>